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0835" windowHeight="9765"/>
  </bookViews>
  <sheets>
    <sheet name="СЕНТЯБРЬ 25" sheetId="1" r:id="rId1"/>
  </sheets>
  <definedNames>
    <definedName name="_xlnm.Print_Area" localSheetId="0">'СЕНТЯБРЬ 25'!$A$1:$O$27</definedName>
  </definedNames>
  <calcPr calcId="144525"/>
</workbook>
</file>

<file path=xl/calcChain.xml><?xml version="1.0" encoding="utf-8"?>
<calcChain xmlns="http://schemas.openxmlformats.org/spreadsheetml/2006/main">
  <c r="N27" i="1" l="1"/>
  <c r="N23" i="1"/>
  <c r="N24" i="1"/>
  <c r="G26" i="1" l="1"/>
  <c r="N26" i="1" s="1"/>
  <c r="M23" i="1"/>
  <c r="L23" i="1"/>
  <c r="I23" i="1"/>
  <c r="H23" i="1"/>
  <c r="O22" i="1"/>
  <c r="N22" i="1"/>
  <c r="K22" i="1"/>
  <c r="K23" i="1" s="1"/>
  <c r="G22" i="1"/>
  <c r="G23" i="1" s="1"/>
  <c r="M21" i="1"/>
  <c r="L21" i="1"/>
  <c r="I21" i="1"/>
  <c r="H21" i="1"/>
  <c r="G21" i="1"/>
  <c r="O20" i="1"/>
  <c r="N20" i="1"/>
  <c r="K20" i="1"/>
  <c r="K21" i="1" s="1"/>
  <c r="M19" i="1"/>
  <c r="L19" i="1"/>
  <c r="I19" i="1"/>
  <c r="H19" i="1"/>
  <c r="G19" i="1"/>
  <c r="E19" i="1"/>
  <c r="D19" i="1"/>
  <c r="C19" i="1"/>
  <c r="O14" i="1"/>
  <c r="N14" i="1"/>
  <c r="N19" i="1" s="1"/>
  <c r="K14" i="1"/>
  <c r="K19" i="1" s="1"/>
  <c r="M13" i="1"/>
  <c r="L13" i="1"/>
  <c r="I13" i="1"/>
  <c r="H13" i="1"/>
  <c r="E13" i="1"/>
  <c r="D13" i="1"/>
  <c r="C13" i="1"/>
  <c r="O12" i="1"/>
  <c r="N12" i="1"/>
  <c r="K12" i="1"/>
  <c r="K13" i="1" s="1"/>
  <c r="G12" i="1"/>
  <c r="G13" i="1" s="1"/>
  <c r="M11" i="1"/>
  <c r="L11" i="1"/>
  <c r="L27" i="1" s="1"/>
  <c r="I11" i="1"/>
  <c r="H11" i="1"/>
  <c r="H27" i="1" s="1"/>
  <c r="E11" i="1"/>
  <c r="D11" i="1"/>
  <c r="D27" i="1" s="1"/>
  <c r="C11" i="1"/>
  <c r="G10" i="1"/>
  <c r="G9" i="1"/>
  <c r="K8" i="1"/>
  <c r="G8" i="1"/>
  <c r="K7" i="1"/>
  <c r="G7" i="1"/>
  <c r="O6" i="1"/>
  <c r="O24" i="1" s="1"/>
  <c r="N6" i="1"/>
  <c r="K6" i="1"/>
  <c r="G6" i="1"/>
  <c r="E27" i="1" l="1"/>
  <c r="M27" i="1"/>
  <c r="K27" i="1" s="1"/>
  <c r="C25" i="1"/>
  <c r="C27" i="1" s="1"/>
  <c r="I25" i="1"/>
  <c r="I27" i="1" s="1"/>
  <c r="K11" i="1"/>
  <c r="K25" i="1" s="1"/>
  <c r="N13" i="1"/>
  <c r="G11" i="1"/>
  <c r="G25" i="1" s="1"/>
  <c r="G27" i="1"/>
  <c r="N21" i="1"/>
  <c r="L25" i="1"/>
  <c r="H25" i="1"/>
  <c r="M25" i="1"/>
  <c r="N11" i="1"/>
  <c r="D25" i="1"/>
  <c r="E25" i="1"/>
  <c r="N25" i="1" l="1"/>
</calcChain>
</file>

<file path=xl/sharedStrings.xml><?xml version="1.0" encoding="utf-8"?>
<sst xmlns="http://schemas.openxmlformats.org/spreadsheetml/2006/main" count="31" uniqueCount="20">
  <si>
    <t>КОНТИНГЕНТ НА 1 СЕНТЯБРЯ</t>
  </si>
  <si>
    <t>2025 - 2026  УЧЕБНОГО ГОДА</t>
  </si>
  <si>
    <t>УО  "Минский государственный финансово-экономический колледж"</t>
  </si>
  <si>
    <t xml:space="preserve">Специальности </t>
  </si>
  <si>
    <t>1 курс</t>
  </si>
  <si>
    <t>2 курс</t>
  </si>
  <si>
    <t>3 курс</t>
  </si>
  <si>
    <t>Итого</t>
  </si>
  <si>
    <t xml:space="preserve">№ уч. гр </t>
  </si>
  <si>
    <t>Всего</t>
  </si>
  <si>
    <t>Бюдж</t>
  </si>
  <si>
    <t>Пл</t>
  </si>
  <si>
    <t>5-04-0411-02 Финансовая деятельность</t>
  </si>
  <si>
    <t>5-04-0411-01 Бухгалтерский учет, анализ и контроль</t>
  </si>
  <si>
    <t>5-04-0411-03  Банковская деятельность</t>
  </si>
  <si>
    <t>5-04-0311-01 Планово-экономическая и аналитическая деятельность</t>
  </si>
  <si>
    <t>5-04-0412-01  Маркетинговая деятельность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</si>
  <si>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</si>
  <si>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</t>
  </si>
  <si>
    <t>академический отпуск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</si>
</sst>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6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10" xfId="0" applyFont="1" applyBorder="1"/>
    <xf numFmtId="0" fontId="5" fillId="3" borderId="11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Fill="1" applyBorder="1"/>
    <xf numFmtId="0" fontId="5" fillId="2" borderId="11" xfId="0" applyFont="1" applyFill="1" applyBorder="1"/>
    <xf numFmtId="0" fontId="3" fillId="0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1" xfId="0" applyFont="1" applyFill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Alignment="1"/>
    <xf numFmtId="0" fontId="4" fillId="0" borderId="10" xfId="0" applyFont="1" applyBorder="1"/>
    <xf numFmtId="0" fontId="4" fillId="3" borderId="11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2" borderId="11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4" fillId="0" borderId="11" xfId="0" applyFont="1" applyFill="1" applyBorder="1"/>
    <xf numFmtId="0" fontId="0" fillId="0" borderId="12" xfId="0" applyFill="1" applyBorder="1"/>
    <xf numFmtId="0" fontId="2" fillId="0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5" fillId="3" borderId="21" xfId="0" applyFont="1" applyFill="1" applyBorder="1"/>
    <xf numFmtId="0" fontId="4" fillId="0" borderId="21" xfId="0" applyFont="1" applyBorder="1"/>
    <xf numFmtId="0" fontId="4" fillId="0" borderId="22" xfId="0" applyFont="1" applyBorder="1"/>
    <xf numFmtId="0" fontId="2" fillId="3" borderId="5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" fillId="2" borderId="11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4" borderId="17" xfId="0" applyFont="1" applyFill="1" applyBorder="1"/>
    <xf numFmtId="0" fontId="2" fillId="3" borderId="24" xfId="0" applyFont="1" applyFill="1" applyBorder="1"/>
    <xf numFmtId="0" fontId="2" fillId="4" borderId="24" xfId="0" applyFont="1" applyFill="1" applyBorder="1"/>
    <xf numFmtId="0" fontId="2" fillId="4" borderId="18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3" fillId="4" borderId="10" xfId="0" applyFont="1" applyFill="1" applyBorder="1"/>
    <xf numFmtId="0" fontId="2" fillId="3" borderId="11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right"/>
    </xf>
    <xf numFmtId="0" fontId="2" fillId="4" borderId="28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3" fillId="4" borderId="15" xfId="0" applyFont="1" applyFill="1" applyBorder="1"/>
    <xf numFmtId="0" fontId="2" fillId="3" borderId="28" xfId="0" applyFont="1" applyFill="1" applyBorder="1"/>
    <xf numFmtId="0" fontId="2" fillId="4" borderId="28" xfId="0" applyFont="1" applyFill="1" applyBorder="1"/>
    <xf numFmtId="0" fontId="2" fillId="4" borderId="16" xfId="0" applyFont="1" applyFill="1" applyBorder="1"/>
    <xf numFmtId="0" fontId="2" fillId="3" borderId="6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70" zoomScaleNormal="70" zoomScaleSheetLayoutView="50" zoomScalePageLayoutView="50" workbookViewId="0">
      <selection activeCell="E20" sqref="E20"/>
    </sheetView>
  </sheetViews>
  <sheetFormatPr defaultRowHeight="12.75" x14ac:dyDescent="0.2"/>
  <cols>
    <col min="1" max="1" width="60.28515625" customWidth="1"/>
    <col min="2" max="15" width="12.5703125" customWidth="1"/>
  </cols>
  <sheetData>
    <row r="1" spans="1:15" ht="21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1" customHeight="1" thickBot="1" x14ac:dyDescent="0.3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customHeight="1" x14ac:dyDescent="0.25">
      <c r="A4" s="3" t="s">
        <v>3</v>
      </c>
      <c r="B4" s="4" t="s">
        <v>4</v>
      </c>
      <c r="C4" s="5"/>
      <c r="D4" s="5"/>
      <c r="E4" s="6"/>
      <c r="F4" s="4" t="s">
        <v>5</v>
      </c>
      <c r="G4" s="5"/>
      <c r="H4" s="5"/>
      <c r="I4" s="6"/>
      <c r="J4" s="4" t="s">
        <v>6</v>
      </c>
      <c r="K4" s="5"/>
      <c r="L4" s="5"/>
      <c r="M4" s="6"/>
      <c r="N4" s="4" t="s">
        <v>7</v>
      </c>
      <c r="O4" s="6"/>
    </row>
    <row r="5" spans="1:15" ht="21" customHeight="1" thickBot="1" x14ac:dyDescent="0.3">
      <c r="A5" s="7"/>
      <c r="B5" s="8" t="s">
        <v>8</v>
      </c>
      <c r="C5" s="9" t="s">
        <v>9</v>
      </c>
      <c r="D5" s="9" t="s">
        <v>10</v>
      </c>
      <c r="E5" s="10" t="s">
        <v>11</v>
      </c>
      <c r="F5" s="8" t="s">
        <v>8</v>
      </c>
      <c r="G5" s="9" t="s">
        <v>9</v>
      </c>
      <c r="H5" s="9" t="s">
        <v>10</v>
      </c>
      <c r="I5" s="10" t="s">
        <v>11</v>
      </c>
      <c r="J5" s="8" t="s">
        <v>8</v>
      </c>
      <c r="K5" s="9" t="s">
        <v>9</v>
      </c>
      <c r="L5" s="9" t="s">
        <v>10</v>
      </c>
      <c r="M5" s="10" t="s">
        <v>11</v>
      </c>
      <c r="N5" s="11" t="s">
        <v>10</v>
      </c>
      <c r="O5" s="12" t="s">
        <v>11</v>
      </c>
    </row>
    <row r="6" spans="1:15" ht="21" customHeight="1" x14ac:dyDescent="0.25">
      <c r="A6" s="13" t="s">
        <v>12</v>
      </c>
      <c r="B6" s="14">
        <v>2502</v>
      </c>
      <c r="C6" s="15">
        <v>30</v>
      </c>
      <c r="D6" s="16">
        <v>30</v>
      </c>
      <c r="E6" s="17">
        <v>0</v>
      </c>
      <c r="F6" s="18">
        <v>2505</v>
      </c>
      <c r="G6" s="19">
        <f>SUM(H6:I6)</f>
        <v>31</v>
      </c>
      <c r="H6" s="20">
        <v>31</v>
      </c>
      <c r="I6" s="21">
        <v>0</v>
      </c>
      <c r="J6" s="22">
        <v>2405</v>
      </c>
      <c r="K6" s="23">
        <f t="shared" ref="K6:K7" si="0">SUM(L6:M6)</f>
        <v>26</v>
      </c>
      <c r="L6" s="20">
        <v>25</v>
      </c>
      <c r="M6" s="24">
        <v>1</v>
      </c>
      <c r="N6" s="25">
        <f>SUM(D6:D10,H6:H10,L6:L10)</f>
        <v>260</v>
      </c>
      <c r="O6" s="26">
        <f>SUM(E6:E10,I6:I10,M6:M10)</f>
        <v>30</v>
      </c>
    </row>
    <row r="7" spans="1:15" ht="21" customHeight="1" x14ac:dyDescent="0.25">
      <c r="A7" s="13"/>
      <c r="B7" s="14">
        <v>2503</v>
      </c>
      <c r="C7" s="27">
        <v>30</v>
      </c>
      <c r="D7" s="16">
        <v>30</v>
      </c>
      <c r="E7" s="17">
        <v>0</v>
      </c>
      <c r="F7" s="18">
        <v>2506</v>
      </c>
      <c r="G7" s="19">
        <f>SUM(H7:I7)</f>
        <v>29</v>
      </c>
      <c r="H7" s="20">
        <v>29</v>
      </c>
      <c r="I7" s="21">
        <v>0</v>
      </c>
      <c r="J7" s="22">
        <v>2406</v>
      </c>
      <c r="K7" s="23">
        <f t="shared" si="0"/>
        <v>25</v>
      </c>
      <c r="L7" s="20">
        <v>25</v>
      </c>
      <c r="M7" s="24">
        <v>0</v>
      </c>
      <c r="N7" s="28"/>
      <c r="O7" s="29"/>
    </row>
    <row r="8" spans="1:15" ht="21" customHeight="1" x14ac:dyDescent="0.25">
      <c r="A8" s="13"/>
      <c r="B8" s="14"/>
      <c r="C8" s="27"/>
      <c r="D8" s="16"/>
      <c r="E8" s="17"/>
      <c r="F8" s="18">
        <v>2402</v>
      </c>
      <c r="G8" s="19">
        <f>SUM(H8:I8)</f>
        <v>30</v>
      </c>
      <c r="H8" s="20">
        <v>30</v>
      </c>
      <c r="I8" s="21">
        <v>0</v>
      </c>
      <c r="J8" s="22">
        <v>2302</v>
      </c>
      <c r="K8" s="23">
        <f>SUM(L8:M8)</f>
        <v>29</v>
      </c>
      <c r="L8" s="20">
        <v>0</v>
      </c>
      <c r="M8" s="24">
        <v>29</v>
      </c>
      <c r="N8" s="28"/>
      <c r="O8" s="29"/>
    </row>
    <row r="9" spans="1:15" ht="21" customHeight="1" x14ac:dyDescent="0.25">
      <c r="A9" s="13"/>
      <c r="B9" s="14"/>
      <c r="C9" s="27"/>
      <c r="D9" s="16"/>
      <c r="E9" s="17"/>
      <c r="F9" s="18">
        <v>2403</v>
      </c>
      <c r="G9" s="19">
        <f>SUM(H9:I9)</f>
        <v>30</v>
      </c>
      <c r="H9" s="20">
        <v>30</v>
      </c>
      <c r="I9" s="21">
        <v>0</v>
      </c>
      <c r="J9" s="22"/>
      <c r="K9" s="23"/>
      <c r="L9" s="20"/>
      <c r="M9" s="24"/>
      <c r="N9" s="28"/>
      <c r="O9" s="29"/>
    </row>
    <row r="10" spans="1:15" ht="21" customHeight="1" x14ac:dyDescent="0.25">
      <c r="A10" s="13"/>
      <c r="B10" s="14"/>
      <c r="C10" s="15"/>
      <c r="D10" s="16"/>
      <c r="E10" s="17"/>
      <c r="F10" s="22">
        <v>2404</v>
      </c>
      <c r="G10" s="19">
        <f>SUM(H10:I10)</f>
        <v>30</v>
      </c>
      <c r="H10" s="30">
        <v>30</v>
      </c>
      <c r="I10" s="24">
        <v>0</v>
      </c>
      <c r="J10" s="22"/>
      <c r="K10" s="23"/>
      <c r="L10" s="20"/>
      <c r="M10" s="24"/>
      <c r="N10" s="31"/>
      <c r="O10" s="32"/>
    </row>
    <row r="11" spans="1:15" s="40" customFormat="1" ht="21" customHeight="1" thickBot="1" x14ac:dyDescent="0.3">
      <c r="A11" s="33"/>
      <c r="B11" s="34"/>
      <c r="C11" s="35">
        <f>SUM(C6:C10)</f>
        <v>60</v>
      </c>
      <c r="D11" s="35">
        <f>SUM(D6:D10)</f>
        <v>60</v>
      </c>
      <c r="E11" s="36">
        <f>SUM(E6:E10)</f>
        <v>0</v>
      </c>
      <c r="F11" s="37"/>
      <c r="G11" s="35">
        <f>SUM(G6:G10)</f>
        <v>150</v>
      </c>
      <c r="H11" s="35">
        <f>SUM(H6:H10)</f>
        <v>150</v>
      </c>
      <c r="I11" s="36">
        <f>SUM(I6:I10)</f>
        <v>0</v>
      </c>
      <c r="J11" s="37"/>
      <c r="K11" s="35">
        <f>SUM(K6:K10)</f>
        <v>80</v>
      </c>
      <c r="L11" s="35">
        <f>SUM(L6:L10)</f>
        <v>50</v>
      </c>
      <c r="M11" s="36">
        <f>SUM(M6:M10)</f>
        <v>30</v>
      </c>
      <c r="N11" s="38">
        <f>SUM(N6:O10)</f>
        <v>290</v>
      </c>
      <c r="O11" s="39"/>
    </row>
    <row r="12" spans="1:15" ht="21" customHeight="1" x14ac:dyDescent="0.25">
      <c r="A12" s="13" t="s">
        <v>13</v>
      </c>
      <c r="B12" s="22">
        <v>2501</v>
      </c>
      <c r="C12" s="19">
        <v>30</v>
      </c>
      <c r="D12" s="30">
        <v>30</v>
      </c>
      <c r="E12" s="24">
        <v>0</v>
      </c>
      <c r="F12" s="41">
        <v>2401</v>
      </c>
      <c r="G12" s="42">
        <f>SUM(H12:I12)</f>
        <v>29</v>
      </c>
      <c r="H12" s="43">
        <v>0</v>
      </c>
      <c r="I12" s="44">
        <v>29</v>
      </c>
      <c r="J12" s="22">
        <v>2301</v>
      </c>
      <c r="K12" s="45">
        <f>SUM(L12:M12)</f>
        <v>30</v>
      </c>
      <c r="L12" s="20">
        <v>0</v>
      </c>
      <c r="M12" s="21">
        <v>30</v>
      </c>
      <c r="N12" s="46">
        <f>SUM(D12,H12,L12)</f>
        <v>30</v>
      </c>
      <c r="O12" s="47">
        <f>SUM(E12,I12,M12)</f>
        <v>59</v>
      </c>
    </row>
    <row r="13" spans="1:15" s="40" customFormat="1" ht="21" customHeight="1" thickBot="1" x14ac:dyDescent="0.3">
      <c r="A13" s="33"/>
      <c r="B13" s="37"/>
      <c r="C13" s="48">
        <f>SUM(C12:C12)</f>
        <v>30</v>
      </c>
      <c r="D13" s="48">
        <f>SUM(D12:D12)</f>
        <v>30</v>
      </c>
      <c r="E13" s="49">
        <f>SUM(E12:E12)</f>
        <v>0</v>
      </c>
      <c r="F13" s="37"/>
      <c r="G13" s="48">
        <f>SUM(G12:G12)</f>
        <v>29</v>
      </c>
      <c r="H13" s="48">
        <f>SUM(H12:H12)</f>
        <v>0</v>
      </c>
      <c r="I13" s="49">
        <f>SUM(I12:I12)</f>
        <v>29</v>
      </c>
      <c r="J13" s="37"/>
      <c r="K13" s="50">
        <f>SUM(K12)</f>
        <v>30</v>
      </c>
      <c r="L13" s="50">
        <f>SUM(L12)</f>
        <v>0</v>
      </c>
      <c r="M13" s="51">
        <f>SUM(M12)</f>
        <v>30</v>
      </c>
      <c r="N13" s="38">
        <f>SUM(N12:O12)</f>
        <v>89</v>
      </c>
      <c r="O13" s="39"/>
    </row>
    <row r="14" spans="1:15" ht="21" customHeight="1" x14ac:dyDescent="0.25">
      <c r="A14" s="13" t="s">
        <v>14</v>
      </c>
      <c r="B14" s="22">
        <v>2504</v>
      </c>
      <c r="C14" s="19">
        <v>30</v>
      </c>
      <c r="D14" s="30">
        <v>30</v>
      </c>
      <c r="E14" s="24">
        <v>0</v>
      </c>
      <c r="F14" s="22">
        <v>2507</v>
      </c>
      <c r="G14" s="19">
        <v>30</v>
      </c>
      <c r="H14" s="30">
        <v>30</v>
      </c>
      <c r="I14" s="24">
        <v>0</v>
      </c>
      <c r="J14" s="22">
        <v>2303</v>
      </c>
      <c r="K14" s="19">
        <f>SUM(L14:M14)</f>
        <v>30</v>
      </c>
      <c r="L14" s="52">
        <v>30</v>
      </c>
      <c r="M14" s="53">
        <v>0</v>
      </c>
      <c r="N14" s="25">
        <f>SUM(D14:D18,H14:H18,L14:L18)</f>
        <v>325</v>
      </c>
      <c r="O14" s="26">
        <f>SUM(E14:E18,I14:I18,M14:M18)</f>
        <v>0</v>
      </c>
    </row>
    <row r="15" spans="1:15" ht="21" customHeight="1" x14ac:dyDescent="0.25">
      <c r="A15" s="13"/>
      <c r="B15" s="18"/>
      <c r="C15" s="19"/>
      <c r="D15" s="20"/>
      <c r="E15" s="21"/>
      <c r="F15" s="22">
        <v>2508</v>
      </c>
      <c r="G15" s="19">
        <v>30</v>
      </c>
      <c r="H15" s="20">
        <v>30</v>
      </c>
      <c r="I15" s="21">
        <v>0</v>
      </c>
      <c r="J15" s="18">
        <v>2407</v>
      </c>
      <c r="K15" s="19">
        <v>30</v>
      </c>
      <c r="L15" s="43">
        <v>30</v>
      </c>
      <c r="M15" s="44">
        <v>0</v>
      </c>
      <c r="N15" s="28"/>
      <c r="O15" s="29"/>
    </row>
    <row r="16" spans="1:15" ht="21" customHeight="1" x14ac:dyDescent="0.25">
      <c r="A16" s="13"/>
      <c r="B16" s="54"/>
      <c r="C16" s="55"/>
      <c r="D16" s="56"/>
      <c r="E16" s="57"/>
      <c r="F16" s="18">
        <v>2509</v>
      </c>
      <c r="G16" s="19">
        <v>30</v>
      </c>
      <c r="H16" s="20">
        <v>30</v>
      </c>
      <c r="I16" s="21">
        <v>0</v>
      </c>
      <c r="J16" s="18">
        <v>2408</v>
      </c>
      <c r="K16" s="19">
        <v>29</v>
      </c>
      <c r="L16" s="43">
        <v>29</v>
      </c>
      <c r="M16" s="44">
        <v>0</v>
      </c>
      <c r="N16" s="28"/>
      <c r="O16" s="29"/>
    </row>
    <row r="17" spans="1:18" ht="21" customHeight="1" x14ac:dyDescent="0.25">
      <c r="A17" s="13"/>
      <c r="B17" s="54"/>
      <c r="C17" s="55"/>
      <c r="D17" s="56"/>
      <c r="E17" s="57"/>
      <c r="F17" s="18">
        <v>2510</v>
      </c>
      <c r="G17" s="19">
        <v>30</v>
      </c>
      <c r="H17" s="20">
        <v>30</v>
      </c>
      <c r="I17" s="21">
        <v>0</v>
      </c>
      <c r="J17" s="18">
        <v>2409</v>
      </c>
      <c r="K17" s="19">
        <v>29</v>
      </c>
      <c r="L17" s="43">
        <v>29</v>
      </c>
      <c r="M17" s="44">
        <v>0</v>
      </c>
      <c r="N17" s="28"/>
      <c r="O17" s="29"/>
    </row>
    <row r="18" spans="1:18" ht="21" customHeight="1" x14ac:dyDescent="0.25">
      <c r="A18" s="58"/>
      <c r="B18" s="59"/>
      <c r="C18" s="60"/>
      <c r="D18" s="61"/>
      <c r="E18" s="62"/>
      <c r="F18" s="18">
        <v>2511</v>
      </c>
      <c r="G18" s="19">
        <v>30</v>
      </c>
      <c r="H18" s="20">
        <v>30</v>
      </c>
      <c r="I18" s="63">
        <v>0</v>
      </c>
      <c r="J18" s="64">
        <v>2410</v>
      </c>
      <c r="K18" s="65">
        <v>27</v>
      </c>
      <c r="L18" s="66">
        <v>27</v>
      </c>
      <c r="M18" s="67">
        <v>0</v>
      </c>
      <c r="N18" s="31"/>
      <c r="O18" s="32"/>
    </row>
    <row r="19" spans="1:18" ht="20.25" customHeight="1" thickBot="1" x14ac:dyDescent="0.3">
      <c r="A19" s="68"/>
      <c r="B19" s="69"/>
      <c r="C19" s="70">
        <f>SUM(C14:C18)</f>
        <v>30</v>
      </c>
      <c r="D19" s="70">
        <f>SUM(D14:D18)</f>
        <v>30</v>
      </c>
      <c r="E19" s="71">
        <f>SUM(E14:E18)</f>
        <v>0</v>
      </c>
      <c r="F19" s="72"/>
      <c r="G19" s="70">
        <f>SUM(G14:G18)</f>
        <v>150</v>
      </c>
      <c r="H19" s="70">
        <f>SUM(H14:H18)</f>
        <v>150</v>
      </c>
      <c r="I19" s="71">
        <f>SUM(I14:I18)</f>
        <v>0</v>
      </c>
      <c r="J19" s="72"/>
      <c r="K19" s="70">
        <f>SUM(K14:K18)</f>
        <v>145</v>
      </c>
      <c r="L19" s="70">
        <f>SUM(L14:L18)</f>
        <v>145</v>
      </c>
      <c r="M19" s="71">
        <f>SUM(M14:M18)</f>
        <v>0</v>
      </c>
      <c r="N19" s="38">
        <f>SUM(N14:O18)</f>
        <v>325</v>
      </c>
      <c r="O19" s="39"/>
    </row>
    <row r="20" spans="1:18" ht="31.5" x14ac:dyDescent="0.25">
      <c r="A20" s="73" t="s">
        <v>15</v>
      </c>
      <c r="B20" s="18"/>
      <c r="C20" s="19"/>
      <c r="D20" s="30"/>
      <c r="E20" s="24"/>
      <c r="F20" s="41"/>
      <c r="G20" s="42"/>
      <c r="H20" s="43"/>
      <c r="I20" s="44"/>
      <c r="J20" s="18">
        <v>2304</v>
      </c>
      <c r="K20" s="74">
        <f>SUM(L20:M20)</f>
        <v>29</v>
      </c>
      <c r="L20" s="30">
        <v>0</v>
      </c>
      <c r="M20" s="24">
        <v>29</v>
      </c>
      <c r="N20" s="46">
        <f>SUM(D20,H20,L20)</f>
        <v>0</v>
      </c>
      <c r="O20" s="47">
        <f>SUM(E20,I20,M20)</f>
        <v>29</v>
      </c>
    </row>
    <row r="21" spans="1:18" ht="21" customHeight="1" thickBot="1" x14ac:dyDescent="0.3">
      <c r="A21" s="75"/>
      <c r="B21" s="76"/>
      <c r="C21" s="70"/>
      <c r="D21" s="70"/>
      <c r="E21" s="71"/>
      <c r="F21" s="72"/>
      <c r="G21" s="70">
        <f>SUM(G20:G20)</f>
        <v>0</v>
      </c>
      <c r="H21" s="70">
        <f>SUM(H20)</f>
        <v>0</v>
      </c>
      <c r="I21" s="71">
        <f>SUM(I20)</f>
        <v>0</v>
      </c>
      <c r="J21" s="76"/>
      <c r="K21" s="70">
        <f>SUM(K20)</f>
        <v>29</v>
      </c>
      <c r="L21" s="77">
        <f>SUM(L20)</f>
        <v>0</v>
      </c>
      <c r="M21" s="78">
        <f>SUM(M20)</f>
        <v>29</v>
      </c>
      <c r="N21" s="38">
        <f>SUM(N20:O20)</f>
        <v>29</v>
      </c>
      <c r="O21" s="39"/>
    </row>
    <row r="22" spans="1:18" ht="21" customHeight="1" x14ac:dyDescent="0.25">
      <c r="A22" s="13" t="s">
        <v>16</v>
      </c>
      <c r="B22" s="79"/>
      <c r="C22" s="80"/>
      <c r="D22" s="81"/>
      <c r="E22" s="82"/>
      <c r="F22" s="18">
        <v>2512</v>
      </c>
      <c r="G22" s="83">
        <f>SUM(H22+I22)</f>
        <v>29</v>
      </c>
      <c r="H22" s="20">
        <v>0</v>
      </c>
      <c r="I22" s="21">
        <v>29</v>
      </c>
      <c r="J22" s="41">
        <v>2411</v>
      </c>
      <c r="K22" s="19">
        <f>SUM(L22:M22)</f>
        <v>29</v>
      </c>
      <c r="L22" s="43">
        <v>0</v>
      </c>
      <c r="M22" s="44">
        <v>29</v>
      </c>
      <c r="N22" s="46">
        <f>SUM(D22,H22,L22)</f>
        <v>0</v>
      </c>
      <c r="O22" s="47">
        <f>SUM(E22,I22,M22)</f>
        <v>58</v>
      </c>
    </row>
    <row r="23" spans="1:18" ht="21" customHeight="1" thickBot="1" x14ac:dyDescent="0.3">
      <c r="A23" s="68"/>
      <c r="B23" s="34"/>
      <c r="C23" s="84"/>
      <c r="D23" s="84"/>
      <c r="E23" s="85"/>
      <c r="F23" s="69"/>
      <c r="G23" s="70">
        <f>SUM(G22)</f>
        <v>29</v>
      </c>
      <c r="H23" s="70">
        <f>SUM(H22:H22)</f>
        <v>0</v>
      </c>
      <c r="I23" s="71">
        <f>SUM(I22:I22)</f>
        <v>29</v>
      </c>
      <c r="J23" s="72"/>
      <c r="K23" s="70">
        <f>SUM(K22)</f>
        <v>29</v>
      </c>
      <c r="L23" s="70">
        <f>SUM(L22)</f>
        <v>0</v>
      </c>
      <c r="M23" s="71">
        <f>SUM(M22)</f>
        <v>29</v>
      </c>
      <c r="N23" s="38">
        <f>SUM(N22:O22)</f>
        <v>58</v>
      </c>
      <c r="O23" s="39"/>
      <c r="R23" t="s">
        <v>17</v>
      </c>
    </row>
    <row r="24" spans="1:18" ht="21" customHeight="1" x14ac:dyDescent="0.25">
      <c r="A24" s="86"/>
      <c r="B24" s="87"/>
      <c r="C24" s="88"/>
      <c r="D24" s="89"/>
      <c r="E24" s="90"/>
      <c r="F24" s="91"/>
      <c r="G24" s="92"/>
      <c r="H24" s="93"/>
      <c r="I24" s="94"/>
      <c r="J24" s="91"/>
      <c r="K24" s="92"/>
      <c r="L24" s="93"/>
      <c r="M24" s="94"/>
      <c r="N24" s="95">
        <f>SUM(N6,N12,N14,N20,N22)</f>
        <v>615</v>
      </c>
      <c r="O24" s="96">
        <f>SUM(O6,O12,O14,O20,O22)</f>
        <v>176</v>
      </c>
    </row>
    <row r="25" spans="1:18" ht="21" customHeight="1" x14ac:dyDescent="0.25">
      <c r="A25" s="97" t="s">
        <v>18</v>
      </c>
      <c r="B25" s="98"/>
      <c r="C25" s="99">
        <f>SUM(C11,C13,C19,C21,C23)</f>
        <v>120</v>
      </c>
      <c r="D25" s="100">
        <f>SUM(D11,D13,D19,D21,D23)</f>
        <v>120</v>
      </c>
      <c r="E25" s="101">
        <f>SUM(E11,E13,E19,E21,E23)</f>
        <v>0</v>
      </c>
      <c r="F25" s="102"/>
      <c r="G25" s="103">
        <f>SUM(G11,G13,G19,G23)</f>
        <v>358</v>
      </c>
      <c r="H25" s="104">
        <f>SUM(H11,H13,H19,H21,H23)</f>
        <v>300</v>
      </c>
      <c r="I25" s="105">
        <f>SUM(I11,I13,I19,I21,I23)</f>
        <v>58</v>
      </c>
      <c r="J25" s="102"/>
      <c r="K25" s="103">
        <f>SUM(K11,K13,K19,K21,K23)</f>
        <v>313</v>
      </c>
      <c r="L25" s="104">
        <f>SUM(L11,L13,L19,L21,L23)</f>
        <v>195</v>
      </c>
      <c r="M25" s="105">
        <f>SUM(M11,M13,M19,M21,M23)</f>
        <v>118</v>
      </c>
      <c r="N25" s="106">
        <f>SUM(N11,N13,N19,N21,N23)</f>
        <v>791</v>
      </c>
      <c r="O25" s="107"/>
    </row>
    <row r="26" spans="1:18" ht="21" customHeight="1" x14ac:dyDescent="0.25">
      <c r="A26" s="108" t="s">
        <v>19</v>
      </c>
      <c r="B26" s="109"/>
      <c r="C26" s="110"/>
      <c r="D26" s="111"/>
      <c r="E26" s="112"/>
      <c r="F26" s="113"/>
      <c r="G26" s="114">
        <f>SUM(H26:I26)</f>
        <v>1</v>
      </c>
      <c r="H26" s="115"/>
      <c r="I26" s="116">
        <v>1</v>
      </c>
      <c r="J26" s="113"/>
      <c r="K26" s="114"/>
      <c r="L26" s="115"/>
      <c r="M26" s="116"/>
      <c r="N26" s="106">
        <f>SUM(C26,G26)</f>
        <v>1</v>
      </c>
      <c r="O26" s="107"/>
    </row>
    <row r="27" spans="1:18" ht="21" customHeight="1" thickBot="1" x14ac:dyDescent="0.3">
      <c r="A27" s="33" t="s">
        <v>18</v>
      </c>
      <c r="B27" s="34"/>
      <c r="C27" s="35">
        <f>SUM(C25:C26)</f>
        <v>120</v>
      </c>
      <c r="D27" s="35">
        <f>SUM(D11,D13,D19,)</f>
        <v>120</v>
      </c>
      <c r="E27" s="36">
        <f>SUM(E11,E13,E19,E21,E23,)</f>
        <v>0</v>
      </c>
      <c r="F27" s="117"/>
      <c r="G27" s="35">
        <f>SUM(H27:I27)</f>
        <v>359</v>
      </c>
      <c r="H27" s="35">
        <f>SUM(H11,H13,H19,H21,H23,)</f>
        <v>300</v>
      </c>
      <c r="I27" s="36">
        <f>SUM(I25:I26)</f>
        <v>59</v>
      </c>
      <c r="J27" s="117"/>
      <c r="K27" s="35">
        <f>SUM(L27:M27)</f>
        <v>313</v>
      </c>
      <c r="L27" s="35">
        <f>SUM(L11,L13,L19,L21,L23)</f>
        <v>195</v>
      </c>
      <c r="M27" s="118">
        <f>SUM(M11,M13,M19,M21,M23)</f>
        <v>118</v>
      </c>
      <c r="N27" s="119">
        <f>SUM(C27,G27,K27)</f>
        <v>792</v>
      </c>
      <c r="O27" s="120"/>
    </row>
    <row r="28" spans="1:18" x14ac:dyDescent="0.2">
      <c r="A28" s="121"/>
    </row>
    <row r="29" spans="1:18" ht="10.9" customHeight="1" x14ac:dyDescent="0.2">
      <c r="A29" s="121"/>
    </row>
    <row r="30" spans="1:18" hidden="1" x14ac:dyDescent="0.2">
      <c r="A30" s="122"/>
    </row>
    <row r="31" spans="1:18" hidden="1" x14ac:dyDescent="0.2">
      <c r="A31" s="122"/>
    </row>
    <row r="32" spans="1:18" hidden="1" x14ac:dyDescent="0.2">
      <c r="A32" s="122"/>
    </row>
    <row r="33" spans="1:1" x14ac:dyDescent="0.2">
      <c r="A33" s="122"/>
    </row>
    <row r="34" spans="1:1" x14ac:dyDescent="0.2">
      <c r="A34" s="122"/>
    </row>
    <row r="35" spans="1:1" x14ac:dyDescent="0.2">
      <c r="A35" s="122"/>
    </row>
    <row r="36" spans="1:1" x14ac:dyDescent="0.2">
      <c r="A36" s="122"/>
    </row>
    <row r="37" spans="1:1" x14ac:dyDescent="0.2">
      <c r="A37" s="122"/>
    </row>
    <row r="38" spans="1:1" x14ac:dyDescent="0.2">
      <c r="A38" s="122"/>
    </row>
    <row r="39" spans="1:1" x14ac:dyDescent="0.2">
      <c r="A39" s="122"/>
    </row>
    <row r="40" spans="1:1" x14ac:dyDescent="0.2">
      <c r="A40" s="122"/>
    </row>
    <row r="41" spans="1:1" x14ac:dyDescent="0.2">
      <c r="A41" s="122"/>
    </row>
    <row r="42" spans="1:1" x14ac:dyDescent="0.2">
      <c r="A42" s="122"/>
    </row>
    <row r="43" spans="1:1" x14ac:dyDescent="0.2">
      <c r="A43" s="122"/>
    </row>
    <row r="44" spans="1:1" x14ac:dyDescent="0.2">
      <c r="A44" s="122"/>
    </row>
  </sheetData>
  <mergeCells count="20">
    <mergeCell ref="N19:O19"/>
    <mergeCell ref="N21:O21"/>
    <mergeCell ref="N23:O23"/>
    <mergeCell ref="N25:O25"/>
    <mergeCell ref="N26:O26"/>
    <mergeCell ref="N27:O27"/>
    <mergeCell ref="N6:N10"/>
    <mergeCell ref="O6:O10"/>
    <mergeCell ref="N11:O11"/>
    <mergeCell ref="N13:O13"/>
    <mergeCell ref="N14:N18"/>
    <mergeCell ref="O14:O18"/>
    <mergeCell ref="A1:O1"/>
    <mergeCell ref="A2:O2"/>
    <mergeCell ref="A3:O3"/>
    <mergeCell ref="A4:A5"/>
    <mergeCell ref="B4:E4"/>
    <mergeCell ref="F4:I4"/>
    <mergeCell ref="J4:M4"/>
    <mergeCell ref="N4:O4"/>
  </mergeCells>
  <pageMargins left="0.37" right="0.27559055118110237" top="0.31496062992125984" bottom="0.51181102362204722" header="0.27559055118110237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25</vt:lpstr>
      <vt:lpstr>'СЕНТЯБРЬ 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2025-09-04T08:37:00Z</dcterms:created>
  <dcterms:modified xsi:type="dcterms:W3CDTF">2025-09-04T08:42:05Z</dcterms:modified>
</cp:coreProperties>
</file>